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 Dansbo\Desktop\"/>
    </mc:Choice>
  </mc:AlternateContent>
  <xr:revisionPtr revIDLastSave="0" documentId="13_ncr:1_{8350518C-232F-4D23-8A25-DA641A3F395B}" xr6:coauthVersionLast="47" xr6:coauthVersionMax="47" xr10:uidLastSave="{00000000-0000-0000-0000-000000000000}"/>
  <bookViews>
    <workbookView xWindow="30" yWindow="630" windowWidth="20460" windowHeight="10890" xr2:uid="{0AF55CAB-A65F-4C4C-B735-DB736DF81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24" i="1"/>
  <c r="C17" i="1"/>
  <c r="G8" i="1" l="1"/>
  <c r="G13" i="1" s="1"/>
  <c r="H8" i="1"/>
  <c r="H13" i="1" s="1"/>
  <c r="I8" i="1"/>
  <c r="I13" i="1" s="1"/>
  <c r="J8" i="1"/>
  <c r="J13" i="1" s="1"/>
  <c r="K8" i="1"/>
  <c r="K13" i="1" s="1"/>
  <c r="L8" i="1"/>
  <c r="L13" i="1" s="1"/>
  <c r="M8" i="1"/>
  <c r="M13" i="1" s="1"/>
  <c r="N8" i="1"/>
  <c r="N13" i="1" s="1"/>
  <c r="O8" i="1"/>
  <c r="O13" i="1" s="1"/>
  <c r="P8" i="1"/>
  <c r="P13" i="1" s="1"/>
  <c r="Q8" i="1"/>
  <c r="Q13" i="1" s="1"/>
  <c r="F8" i="1"/>
  <c r="S8" i="1" l="1"/>
  <c r="F13" i="1"/>
  <c r="S13" i="1" s="1"/>
  <c r="E31" i="1" l="1"/>
  <c r="E33" i="1" s="1"/>
  <c r="E34" i="1" s="1"/>
  <c r="E35" i="1" s="1"/>
  <c r="E17" i="1"/>
  <c r="E19" i="1" s="1"/>
  <c r="E20" i="1" s="1"/>
  <c r="E21" i="1" s="1"/>
  <c r="E24" i="1"/>
  <c r="E26" i="1" s="1"/>
  <c r="E27" i="1" s="1"/>
  <c r="E28" i="1" s="1"/>
</calcChain>
</file>

<file path=xl/sharedStrings.xml><?xml version="1.0" encoding="utf-8"?>
<sst xmlns="http://schemas.openxmlformats.org/spreadsheetml/2006/main" count="44" uniqueCount="31">
  <si>
    <t>Prisberegner</t>
  </si>
  <si>
    <t>Indtast dit forventede forbrug:</t>
  </si>
  <si>
    <t>Forventet forbrug pr. måned</t>
  </si>
  <si>
    <t>graddage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</si>
  <si>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</si>
  <si>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</si>
  <si>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</si>
  <si>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</si>
  <si>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</si>
  <si>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</si>
  <si>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</si>
  <si>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</si>
  <si>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</si>
  <si>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</si>
  <si>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</si>
  <si>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</si>
  <si>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</si>
  <si>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Varmepris ekskl. moms</t>
  </si>
  <si>
    <t>Varmebidrag</t>
  </si>
  <si>
    <t>Fast bidrag</t>
  </si>
  <si>
    <t>Bidrag i alt</t>
  </si>
  <si>
    <t>Moms</t>
  </si>
  <si>
    <t>Samlet årlig pris</t>
  </si>
  <si>
    <t>MWh</t>
  </si>
  <si>
    <t>Årlig pris for et sandardhus på 101 -150 m2</t>
  </si>
  <si>
    <t>Årlig pris for et sandardhus på op til 100 m2</t>
  </si>
  <si>
    <t>Årlig pris for et sandardhus på over 150 m2</t>
  </si>
  <si>
    <t xml:space="preserve">Beregnet på forbrugsmønster </t>
  </si>
  <si>
    <t xml:space="preserve">for et normalår beregnet på </t>
  </si>
  <si>
    <t>Bemærk at den beregnede pris kun er vejledende, da forbrug og forbrugsmønster er afhængig af vind og vejr,</t>
  </si>
  <si>
    <t>samt eventuelle ændringer i forbrugsmønsteret.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</si>
</sst>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_ ;[Red]\-#,##0.0\ 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4" fillId="0" borderId="1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3" xfId="0" applyNumberFormat="1" applyFont="1" applyBorder="1"/>
    <xf numFmtId="164" fontId="1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0275-F630-4905-B8BC-DFEE0B7D8E0C}">
  <dimension ref="B2:S81"/>
  <sheetViews>
    <sheetView tabSelected="1" workbookViewId="0">
      <selection activeCell="F4" sqref="F4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20.28515625" style="1" customWidth="1"/>
    <col min="4" max="4" width="9.140625" style="1"/>
    <col min="5" max="5" width="9.5703125" style="1" bestFit="1" customWidth="1"/>
    <col min="6" max="17" width="9.140625" style="1"/>
    <col min="18" max="19" width="9.5703125" style="1" bestFit="1" customWidth="1"/>
    <col min="20" max="16384" width="9.140625" style="1"/>
  </cols>
  <sheetData>
    <row r="2" spans="2:19" ht="26.25" x14ac:dyDescent="0.4">
      <c r="B2" s="3" t="s">
        <v>0</v>
      </c>
    </row>
    <row r="4" spans="2:19" x14ac:dyDescent="0.25">
      <c r="B4" s="2" t="s">
        <v>1</v>
      </c>
      <c r="C4" s="2"/>
      <c r="D4" s="2"/>
      <c r="E4" s="2"/>
      <c r="F4" s="19">
        <v>14</v>
      </c>
      <c r="G4" s="2" t="s">
        <v>23</v>
      </c>
    </row>
    <row r="6" spans="2:19" x14ac:dyDescent="0.25">
      <c r="B6" s="1" t="s">
        <v>2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S6" s="7" t="s">
        <v>16</v>
      </c>
    </row>
    <row r="7" spans="2:19" x14ac:dyDescent="0.25">
      <c r="B7" s="1" t="s">
        <v>27</v>
      </c>
      <c r="S7" s="2"/>
    </row>
    <row r="8" spans="2:19" x14ac:dyDescent="0.25">
      <c r="B8" s="1" t="s">
        <v>28</v>
      </c>
      <c r="F8" s="4">
        <f>+$F4/$N80*B80</f>
        <v>2.1172535211267602</v>
      </c>
      <c r="G8" s="4">
        <f t="shared" ref="G8:Q8" si="0">+$F4/$N80*C80</f>
        <v>1.9054788732394363</v>
      </c>
      <c r="H8" s="4">
        <f t="shared" si="0"/>
        <v>1.8587267605633799</v>
      </c>
      <c r="I8" s="4">
        <f t="shared" si="0"/>
        <v>1.1157999999999999</v>
      </c>
      <c r="J8" s="4">
        <f t="shared" si="0"/>
        <v>0.77780845070422511</v>
      </c>
      <c r="K8" s="4">
        <f t="shared" si="0"/>
        <v>0.39274929577464779</v>
      </c>
      <c r="L8" s="4">
        <f t="shared" si="0"/>
        <v>0.36810140845070416</v>
      </c>
      <c r="M8" s="4">
        <f t="shared" si="0"/>
        <v>0.35179436619718302</v>
      </c>
      <c r="N8" s="4">
        <f t="shared" si="0"/>
        <v>0.55885633802816903</v>
      </c>
      <c r="O8" s="4">
        <f t="shared" si="0"/>
        <v>1.0624028169014081</v>
      </c>
      <c r="P8" s="4">
        <f t="shared" si="0"/>
        <v>1.5234169014084504</v>
      </c>
      <c r="Q8" s="4">
        <f t="shared" si="0"/>
        <v>1.9676112676056334</v>
      </c>
      <c r="S8" s="8">
        <f>SUM(F8:Q8)</f>
        <v>13.999999999999998</v>
      </c>
    </row>
    <row r="9" spans="2:19" x14ac:dyDescent="0.25">
      <c r="B9" s="1" t="s">
        <v>3</v>
      </c>
    </row>
    <row r="11" spans="2:19" x14ac:dyDescent="0.25">
      <c r="B11" s="1" t="s">
        <v>17</v>
      </c>
      <c r="F11" s="1">
        <v>495</v>
      </c>
      <c r="G11" s="1">
        <v>495</v>
      </c>
      <c r="H11" s="1">
        <v>495</v>
      </c>
      <c r="I11" s="1">
        <v>1800</v>
      </c>
      <c r="J11" s="1">
        <v>1800</v>
      </c>
      <c r="K11" s="1">
        <v>1800</v>
      </c>
      <c r="L11" s="1">
        <v>1800</v>
      </c>
      <c r="M11" s="1">
        <v>1800</v>
      </c>
      <c r="N11" s="1">
        <v>1800</v>
      </c>
      <c r="O11" s="1">
        <v>1800</v>
      </c>
      <c r="P11" s="1">
        <v>1800</v>
      </c>
      <c r="Q11" s="1">
        <v>1800</v>
      </c>
    </row>
    <row r="13" spans="2:19" x14ac:dyDescent="0.25">
      <c r="F13" s="1">
        <f>+F8*F11</f>
        <v>1048.0404929577462</v>
      </c>
      <c r="G13" s="1">
        <f t="shared" ref="G13:Q13" si="1">+G8*G11</f>
        <v>943.21204225352096</v>
      </c>
      <c r="H13" s="1">
        <f t="shared" si="1"/>
        <v>920.06974647887307</v>
      </c>
      <c r="I13" s="1">
        <f t="shared" si="1"/>
        <v>2008.4399999999998</v>
      </c>
      <c r="J13" s="1">
        <f t="shared" si="1"/>
        <v>1400.0552112676053</v>
      </c>
      <c r="K13" s="1">
        <f t="shared" si="1"/>
        <v>706.94873239436606</v>
      </c>
      <c r="L13" s="1">
        <f t="shared" si="1"/>
        <v>662.58253521126744</v>
      </c>
      <c r="M13" s="1">
        <f t="shared" si="1"/>
        <v>633.22985915492939</v>
      </c>
      <c r="N13" s="1">
        <f t="shared" si="1"/>
        <v>1005.9414084507042</v>
      </c>
      <c r="O13" s="1">
        <f t="shared" si="1"/>
        <v>1912.3250704225347</v>
      </c>
      <c r="P13" s="1">
        <f t="shared" si="1"/>
        <v>2742.150422535211</v>
      </c>
      <c r="Q13" s="1">
        <f t="shared" si="1"/>
        <v>3541.7002816901404</v>
      </c>
      <c r="S13" s="2">
        <f>SUM(F13:Q13)</f>
        <v>17524.695802816899</v>
      </c>
    </row>
    <row r="15" spans="2:19" ht="15.75" thickBot="1" x14ac:dyDescent="0.3"/>
    <row r="16" spans="2:19" ht="19.5" thickBot="1" x14ac:dyDescent="0.35">
      <c r="B16" s="9" t="s">
        <v>25</v>
      </c>
      <c r="C16" s="10"/>
      <c r="D16" s="10"/>
      <c r="E16" s="11"/>
    </row>
    <row r="17" spans="2:7" x14ac:dyDescent="0.25">
      <c r="B17" s="12" t="s">
        <v>18</v>
      </c>
      <c r="C17" s="13">
        <f>+$F$4</f>
        <v>14</v>
      </c>
      <c r="D17" s="13" t="s">
        <v>23</v>
      </c>
      <c r="E17" s="14">
        <f>+$S13</f>
        <v>17524.695802816899</v>
      </c>
      <c r="G17" s="1" t="s">
        <v>29</v>
      </c>
    </row>
    <row r="18" spans="2:7" x14ac:dyDescent="0.25">
      <c r="B18" s="15" t="s">
        <v>19</v>
      </c>
      <c r="E18" s="16">
        <v>2838</v>
      </c>
      <c r="G18" s="1" t="s">
        <v>30</v>
      </c>
    </row>
    <row r="19" spans="2:7" x14ac:dyDescent="0.25">
      <c r="B19" s="15" t="s">
        <v>20</v>
      </c>
      <c r="E19" s="16">
        <f>+E17+E18</f>
        <v>20362.695802816899</v>
      </c>
    </row>
    <row r="20" spans="2:7" ht="15.75" thickBot="1" x14ac:dyDescent="0.3">
      <c r="B20" s="15" t="s">
        <v>21</v>
      </c>
      <c r="E20" s="16">
        <f>+E19/4</f>
        <v>5090.6739507042248</v>
      </c>
    </row>
    <row r="21" spans="2:7" ht="15.75" thickBot="1" x14ac:dyDescent="0.3">
      <c r="B21" s="17" t="s">
        <v>22</v>
      </c>
      <c r="C21" s="10"/>
      <c r="D21" s="10"/>
      <c r="E21" s="18">
        <f>+E19+E20</f>
        <v>25453.369753521125</v>
      </c>
    </row>
    <row r="22" spans="2:7" ht="15.75" thickBot="1" x14ac:dyDescent="0.3"/>
    <row r="23" spans="2:7" ht="19.5" thickBot="1" x14ac:dyDescent="0.35">
      <c r="B23" s="9" t="s">
        <v>24</v>
      </c>
      <c r="C23" s="10"/>
      <c r="D23" s="10"/>
      <c r="E23" s="11"/>
    </row>
    <row r="24" spans="2:7" x14ac:dyDescent="0.25">
      <c r="B24" s="12" t="s">
        <v>18</v>
      </c>
      <c r="C24" s="13">
        <f>+$F$4</f>
        <v>14</v>
      </c>
      <c r="D24" s="13" t="s">
        <v>23</v>
      </c>
      <c r="E24" s="14">
        <f>+$S13</f>
        <v>17524.695802816899</v>
      </c>
    </row>
    <row r="25" spans="2:7" x14ac:dyDescent="0.25">
      <c r="B25" s="15" t="s">
        <v>19</v>
      </c>
      <c r="E25" s="16">
        <v>3773</v>
      </c>
    </row>
    <row r="26" spans="2:7" x14ac:dyDescent="0.25">
      <c r="B26" s="15" t="s">
        <v>20</v>
      </c>
      <c r="E26" s="16">
        <f>+E24+E25</f>
        <v>21297.695802816899</v>
      </c>
    </row>
    <row r="27" spans="2:7" ht="15.75" thickBot="1" x14ac:dyDescent="0.3">
      <c r="B27" s="15" t="s">
        <v>21</v>
      </c>
      <c r="E27" s="16">
        <f>+E26/4</f>
        <v>5324.4239507042248</v>
      </c>
    </row>
    <row r="28" spans="2:7" ht="15.75" thickBot="1" x14ac:dyDescent="0.3">
      <c r="B28" s="17" t="s">
        <v>22</v>
      </c>
      <c r="C28" s="10"/>
      <c r="D28" s="10"/>
      <c r="E28" s="18">
        <f>+E26+E27</f>
        <v>26622.119753521125</v>
      </c>
    </row>
    <row r="29" spans="2:7" ht="15.75" thickBot="1" x14ac:dyDescent="0.3"/>
    <row r="30" spans="2:7" ht="19.5" thickBot="1" x14ac:dyDescent="0.35">
      <c r="B30" s="9" t="s">
        <v>26</v>
      </c>
      <c r="C30" s="10"/>
      <c r="D30" s="10"/>
      <c r="E30" s="11"/>
    </row>
    <row r="31" spans="2:7" x14ac:dyDescent="0.25">
      <c r="B31" s="12" t="s">
        <v>18</v>
      </c>
      <c r="C31" s="13">
        <f>+$F$4</f>
        <v>14</v>
      </c>
      <c r="D31" s="13" t="s">
        <v>23</v>
      </c>
      <c r="E31" s="14">
        <f>+$S13</f>
        <v>17524.695802816899</v>
      </c>
    </row>
    <row r="32" spans="2:7" x14ac:dyDescent="0.25">
      <c r="B32" s="15" t="s">
        <v>19</v>
      </c>
      <c r="E32" s="16">
        <v>4730</v>
      </c>
    </row>
    <row r="33" spans="2:5" x14ac:dyDescent="0.25">
      <c r="B33" s="15" t="s">
        <v>20</v>
      </c>
      <c r="E33" s="16">
        <f>+E31+E32</f>
        <v>22254.695802816899</v>
      </c>
    </row>
    <row r="34" spans="2:5" ht="15.75" thickBot="1" x14ac:dyDescent="0.3">
      <c r="B34" s="15" t="s">
        <v>21</v>
      </c>
      <c r="E34" s="16">
        <f>+E33/4</f>
        <v>5563.6739507042248</v>
      </c>
    </row>
    <row r="35" spans="2:5" ht="15.75" thickBot="1" x14ac:dyDescent="0.3">
      <c r="B35" s="17" t="s">
        <v>22</v>
      </c>
      <c r="C35" s="10"/>
      <c r="D35" s="10"/>
      <c r="E35" s="18">
        <f>+E33+E34</f>
        <v>27818.369753521125</v>
      </c>
    </row>
    <row r="79" spans="2:14" hidden="1" x14ac:dyDescent="0.25"/>
    <row r="80" spans="2:14" hidden="1" x14ac:dyDescent="0.25">
      <c r="B80" s="5">
        <v>10737.5</v>
      </c>
      <c r="C80" s="5">
        <v>9663.5</v>
      </c>
      <c r="D80" s="5">
        <v>9426.4</v>
      </c>
      <c r="E80" s="5">
        <v>5658.7000000000007</v>
      </c>
      <c r="F80" s="5">
        <v>3944.5999999999995</v>
      </c>
      <c r="G80" s="5">
        <v>1991.8</v>
      </c>
      <c r="H80" s="5">
        <v>1866.8</v>
      </c>
      <c r="I80" s="5">
        <v>1784.1</v>
      </c>
      <c r="J80" s="5">
        <v>2834.2000000000007</v>
      </c>
      <c r="K80" s="5">
        <v>5387.9</v>
      </c>
      <c r="L80" s="5">
        <v>7725.9</v>
      </c>
      <c r="M80" s="5">
        <v>9978.6</v>
      </c>
      <c r="N80" s="5">
        <v>71000.000000000015</v>
      </c>
    </row>
    <row r="81" s="1" customFormat="1" hidden="1" x14ac:dyDescent="0.25"/>
  </sheetData>
  <sheetProtection algorithmName="SHA-512" hashValue="dqGwJNA1Yo6FMpM5yoKLjHFqfTnpVhxh5GM5cyoHKSfvzhUZXNm4Dz9qgSokNGe0luoQAAzAnGMgUTFhCIcStQ==" saltValue="BRId3RhCBYUiLdWH5TS1og==" spinCount="100000" sheet="1" objects="1" scenarios="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</dc:creator>
  <cp:lastModifiedBy>Jan Dansbo</cp:lastModifiedBy>
  <dcterms:created xsi:type="dcterms:W3CDTF">2021-12-30T14:36:22Z</dcterms:created>
  <dcterms:modified xsi:type="dcterms:W3CDTF">2022-01-03T15:52:55Z</dcterms:modified>
</cp:coreProperties>
</file>